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'Лист1'!$A$1:$M$99</definedName>
  </definedNames>
  <calcPr fullCalcOnLoad="1" refMode="R1C1"/>
</workbook>
</file>

<file path=xl/sharedStrings.xml><?xml version="1.0" encoding="utf-8"?>
<sst xmlns="http://schemas.openxmlformats.org/spreadsheetml/2006/main" count="179" uniqueCount="52">
  <si>
    <t>к приказу ФАС России</t>
  </si>
  <si>
    <t>№ п/п</t>
  </si>
  <si>
    <t>1</t>
  </si>
  <si>
    <t>Зона входа в газораспределитель-ную сеть</t>
  </si>
  <si>
    <t>Зона выхода из газораспределитель-ной сети</t>
  </si>
  <si>
    <t>Сеть газораспределения Центрального административного округа</t>
  </si>
  <si>
    <t>Сеть газораспределения Советского административного округа</t>
  </si>
  <si>
    <t>Сеть газораспределения Октябрьского административного округа</t>
  </si>
  <si>
    <t>Сеть газораспределения Кировского административного округа</t>
  </si>
  <si>
    <t>Сеть газораспределения Ленинского административного округа</t>
  </si>
  <si>
    <t>Сеть газораспределения  с. Красноярка</t>
  </si>
  <si>
    <t>Сеть газораспределения  с. Розовка</t>
  </si>
  <si>
    <t>2</t>
  </si>
  <si>
    <t>3</t>
  </si>
  <si>
    <t>4</t>
  </si>
  <si>
    <t>ГРС-3: от выходного фланца задвижки Ду1000</t>
  </si>
  <si>
    <t>1. ГРС-1;                                    2. ГРС-6: в выходной фланец задвижки Ду150 газопровода высокого давления к пос. Береговой</t>
  </si>
  <si>
    <t>ГРС-4</t>
  </si>
  <si>
    <t>ГРС-5</t>
  </si>
  <si>
    <t>от ГРС-14:                                  1. от места врезки в газопровод диаметром 63*5,8 ПЭ школы-интерната у ПК 2+29,0;                2. к газопроводу Д63 к котельной "Инфрост" у ПК 26</t>
  </si>
  <si>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</si>
  <si>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Граница разграничения балансовой ответственности с:      1.Коммунально-бытовыми предприятиями         2. Частными лицами   3. Смежными ГРО</t>
  </si>
  <si>
    <t>Граница разграничения балансовой ответственности с:       1. Частными лицами   2. Смежными ГРО</t>
  </si>
  <si>
    <t>Всего</t>
  </si>
  <si>
    <t>5</t>
  </si>
  <si>
    <t>6</t>
  </si>
  <si>
    <t>7</t>
  </si>
  <si>
    <t>от ГРС-18:                                 1.в подземный распределительный газопровод природного газа в    п. Дачный на 42 км по Черлакскому тракту (полиэтилен Д63) на ПК 2+25,0;                                   2. в подземный газопровод Ду225 слева от автодороги Омск - Черлак между ПК59 и ПК61 (от межпоселкового газопровода ГРП с. Розовка - ГРС-18 пос. Речной)</t>
  </si>
  <si>
    <t>Приложение № 2</t>
  </si>
  <si>
    <t>от 07.04.2014 № 231/14</t>
  </si>
  <si>
    <t>ИНФОРМАЦИЯ</t>
  </si>
  <si>
    <t>Наименование газораспределительной сети</t>
  </si>
  <si>
    <t>Тариф на услуги по транспортировке газа по трубопроводам с детализацией по зоне входа в газораспределительную сеть, руб. за 1000 куб.м.</t>
  </si>
  <si>
    <t>Тариф на услуги по транспортировке газа по трубопроводам с детализацией по зоне выхода в газораспределительную сеть, руб. за 1000 куб.м.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</si>
  <si>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</si>
  <si>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</si>
  <si>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</si>
  <si>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</si>
  <si>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</si>
  <si>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</si>
  <si>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</si>
  <si>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</si>
  <si>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</si>
  <si>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241,92                        359,29                       398,73                      434,16                         481,46</t>
  </si>
  <si>
    <t xml:space="preserve">236,77                       241,92                      359,29                        398,73                      434,16                      481,46 </t>
  </si>
  <si>
    <t>168,20                        241,00                       241,92                        359,29                       398,73                          434,16                       481,46</t>
  </si>
  <si>
    <t>168,20                        241,92                        359,29                       398,73                       434,16                        481,46</t>
  </si>
  <si>
    <t>241,92                       359,29                        398,73                       434,16                        481,46</t>
  </si>
  <si>
    <t>июль</t>
  </si>
  <si>
    <t>август</t>
  </si>
  <si>
    <t>сентябрь</t>
  </si>
  <si>
    <t>О НАЛИЧИИ (ОТСУТСТВИИ) ТЕХНИЧЕСКОЙ ВОЗМОЖНОСТИ ДОСТУПА К РЕГУЛИРУЕМЫМ УСЛУГАМ ПО ТРАНСПОРТИРОВКЕ ГАЗА ПО ГАЗОРАСПРЕДЕЛИТЕЛЬНЫМ СЕТЯМ за 3 квартал 2014 года ООО "Омскгазсеть"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</si>
</sst>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00"/>
    <numFmt numFmtId="187" formatCode="[$-809]dd\ mmmm\ yyyy"/>
    <numFmt numFmtId="188" formatCode="0.0"/>
    <numFmt numFmtId="189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i/>
      <sz val="8"/>
      <name val="Times New Roman"/>
      <family val="1"/>
    </font>
    <font>
      <b/>
      <sz val="8"/>
      <name val="Arial"/>
      <family val="0"/>
    </font>
    <font>
      <b/>
      <i/>
      <sz val="8"/>
      <name val="Times New Roman"/>
      <family val="1"/>
    </font>
    <font>
      <b/>
      <sz val="12"/>
      <name val="Arial"/>
      <family val="2"/>
    </font>
    <font>
      <sz val="20"/>
      <name val="Arial"/>
      <family val="0"/>
    </font>
    <font>
      <sz val="9"/>
      <name val="Arial"/>
      <family val="0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>
      <alignment/>
      <protection/>
    </xf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189" fontId="4" fillId="24" borderId="10" xfId="0" applyNumberFormat="1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189" fontId="6" fillId="24" borderId="10" xfId="0" applyNumberFormat="1" applyFont="1" applyFill="1" applyBorder="1" applyAlignment="1">
      <alignment horizontal="center" vertical="center" wrapText="1"/>
    </xf>
    <xf numFmtId="189" fontId="4" fillId="24" borderId="10" xfId="0" applyNumberFormat="1" applyFont="1" applyFill="1" applyBorder="1" applyAlignment="1">
      <alignment horizontal="center" vertical="distributed" wrapText="1"/>
    </xf>
    <xf numFmtId="0" fontId="4" fillId="24" borderId="10" xfId="0" applyFont="1" applyFill="1" applyBorder="1" applyAlignment="1">
      <alignment horizontal="center" vertical="distributed" wrapText="1"/>
    </xf>
    <xf numFmtId="0" fontId="30" fillId="24" borderId="10" xfId="0" applyFont="1" applyFill="1" applyBorder="1" applyAlignment="1">
      <alignment horizontal="center" vertical="center" wrapText="1"/>
    </xf>
    <xf numFmtId="189" fontId="30" fillId="24" borderId="10" xfId="0" applyNumberFormat="1" applyFont="1" applyFill="1" applyBorder="1" applyAlignment="1">
      <alignment horizontal="center" vertical="center" wrapText="1"/>
    </xf>
    <xf numFmtId="189" fontId="28" fillId="24" borderId="10" xfId="0" applyNumberFormat="1" applyFont="1" applyFill="1" applyBorder="1" applyAlignment="1">
      <alignment horizontal="center" vertical="center" wrapText="1"/>
    </xf>
    <xf numFmtId="4" fontId="0" fillId="24" borderId="0" xfId="0" applyNumberFormat="1" applyFill="1" applyAlignment="1">
      <alignment wrapText="1"/>
    </xf>
    <xf numFmtId="4" fontId="0" fillId="24" borderId="14" xfId="0" applyNumberFormat="1" applyFill="1" applyBorder="1" applyAlignment="1">
      <alignment wrapText="1"/>
    </xf>
    <xf numFmtId="4" fontId="0" fillId="24" borderId="15" xfId="0" applyNumberFormat="1" applyFill="1" applyBorder="1" applyAlignment="1">
      <alignment wrapText="1"/>
    </xf>
    <xf numFmtId="4" fontId="0" fillId="24" borderId="16" xfId="0" applyNumberForma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2" fontId="4" fillId="24" borderId="17" xfId="0" applyNumberFormat="1" applyFont="1" applyFill="1" applyBorder="1" applyAlignment="1">
      <alignment horizontal="center" vertical="center" wrapText="1"/>
    </xf>
    <xf numFmtId="2" fontId="4" fillId="24" borderId="16" xfId="0" applyNumberFormat="1" applyFont="1" applyFill="1" applyBorder="1" applyAlignment="1">
      <alignment horizontal="center" vertical="center" wrapText="1"/>
    </xf>
    <xf numFmtId="2" fontId="4" fillId="24" borderId="18" xfId="0" applyNumberFormat="1" applyFont="1" applyFill="1" applyBorder="1" applyAlignment="1">
      <alignment horizontal="center" vertical="center" wrapText="1"/>
    </xf>
    <xf numFmtId="2" fontId="4" fillId="24" borderId="19" xfId="0" applyNumberFormat="1" applyFont="1" applyFill="1" applyBorder="1" applyAlignment="1">
      <alignment horizontal="center" vertical="center" wrapText="1"/>
    </xf>
    <xf numFmtId="2" fontId="4" fillId="24" borderId="14" xfId="0" applyNumberFormat="1" applyFont="1" applyFill="1" applyBorder="1" applyAlignment="1">
      <alignment horizontal="center" vertical="center" wrapText="1"/>
    </xf>
    <xf numFmtId="2" fontId="4" fillId="24" borderId="20" xfId="0" applyNumberFormat="1" applyFont="1" applyFill="1" applyBorder="1" applyAlignment="1">
      <alignment horizontal="center" vertical="center" wrapText="1"/>
    </xf>
    <xf numFmtId="4" fontId="4" fillId="24" borderId="17" xfId="0" applyNumberFormat="1" applyFont="1" applyFill="1" applyBorder="1" applyAlignment="1">
      <alignment horizontal="center" vertical="center" wrapText="1"/>
    </xf>
    <xf numFmtId="4" fontId="0" fillId="24" borderId="21" xfId="0" applyNumberFormat="1" applyFill="1" applyBorder="1" applyAlignment="1">
      <alignment horizontal="center" vertical="center" wrapText="1"/>
    </xf>
    <xf numFmtId="4" fontId="0" fillId="24" borderId="18" xfId="0" applyNumberFormat="1" applyFill="1" applyBorder="1" applyAlignment="1">
      <alignment horizontal="center" vertical="center" wrapText="1"/>
    </xf>
    <xf numFmtId="4" fontId="0" fillId="24" borderId="0" xfId="0" applyNumberFormat="1" applyFill="1" applyBorder="1" applyAlignment="1">
      <alignment horizontal="center" vertical="center" wrapText="1"/>
    </xf>
    <xf numFmtId="4" fontId="0" fillId="24" borderId="18" xfId="0" applyNumberFormat="1" applyFill="1" applyBorder="1" applyAlignment="1">
      <alignment wrapText="1"/>
    </xf>
    <xf numFmtId="4" fontId="0" fillId="24" borderId="19" xfId="0" applyNumberFormat="1" applyFill="1" applyBorder="1" applyAlignment="1">
      <alignment horizontal="center" vertical="center" wrapText="1"/>
    </xf>
    <xf numFmtId="4" fontId="0" fillId="24" borderId="14" xfId="0" applyNumberFormat="1" applyFill="1" applyBorder="1" applyAlignment="1">
      <alignment horizontal="center" vertical="center" wrapText="1"/>
    </xf>
    <xf numFmtId="4" fontId="0" fillId="24" borderId="20" xfId="0" applyNumberFormat="1" applyFill="1" applyBorder="1" applyAlignment="1">
      <alignment horizontal="center" vertical="center" wrapText="1"/>
    </xf>
    <xf numFmtId="4" fontId="4" fillId="24" borderId="11" xfId="0" applyNumberFormat="1" applyFont="1" applyFill="1" applyBorder="1" applyAlignment="1">
      <alignment horizontal="center" vertical="center" wrapText="1"/>
    </xf>
    <xf numFmtId="4" fontId="0" fillId="24" borderId="22" xfId="0" applyNumberFormat="1" applyFill="1" applyBorder="1" applyAlignment="1">
      <alignment horizontal="center" vertical="center" wrapText="1"/>
    </xf>
    <xf numFmtId="4" fontId="0" fillId="24" borderId="23" xfId="0" applyNumberFormat="1" applyFill="1" applyBorder="1" applyAlignment="1">
      <alignment horizontal="center" vertical="center" wrapText="1"/>
    </xf>
    <xf numFmtId="189" fontId="4" fillId="24" borderId="11" xfId="0" applyNumberFormat="1" applyFont="1" applyFill="1" applyBorder="1" applyAlignment="1">
      <alignment horizontal="center" vertical="center" wrapText="1"/>
    </xf>
    <xf numFmtId="189" fontId="36" fillId="24" borderId="22" xfId="0" applyNumberFormat="1" applyFont="1" applyFill="1" applyBorder="1" applyAlignment="1">
      <alignment horizontal="center" wrapText="1"/>
    </xf>
    <xf numFmtId="189" fontId="36" fillId="24" borderId="23" xfId="0" applyNumberFormat="1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wrapText="1"/>
    </xf>
    <xf numFmtId="0" fontId="36" fillId="24" borderId="23" xfId="0" applyFont="1" applyFill="1" applyBorder="1" applyAlignment="1">
      <alignment horizontal="center" wrapText="1"/>
    </xf>
    <xf numFmtId="0" fontId="4" fillId="24" borderId="22" xfId="0" applyFont="1" applyFill="1" applyBorder="1" applyAlignment="1">
      <alignment horizontal="center" vertical="center" wrapText="1"/>
    </xf>
    <xf numFmtId="0" fontId="4" fillId="24" borderId="23" xfId="0" applyFont="1" applyFill="1" applyBorder="1" applyAlignment="1">
      <alignment horizontal="center" vertical="center" wrapText="1"/>
    </xf>
    <xf numFmtId="189" fontId="4" fillId="24" borderId="22" xfId="0" applyNumberFormat="1" applyFont="1" applyFill="1" applyBorder="1" applyAlignment="1">
      <alignment horizontal="center" vertical="center" wrapText="1"/>
    </xf>
    <xf numFmtId="189" fontId="4" fillId="24" borderId="23" xfId="0" applyNumberFormat="1" applyFont="1" applyFill="1" applyBorder="1" applyAlignment="1">
      <alignment horizontal="center" vertical="center" wrapText="1"/>
    </xf>
    <xf numFmtId="0" fontId="36" fillId="24" borderId="22" xfId="0" applyFont="1" applyFill="1" applyBorder="1" applyAlignment="1">
      <alignment horizontal="center" vertical="center" wrapText="1"/>
    </xf>
    <xf numFmtId="1" fontId="4" fillId="24" borderId="17" xfId="0" applyNumberFormat="1" applyFont="1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" fontId="4" fillId="24" borderId="18" xfId="0" applyNumberFormat="1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1" fontId="4" fillId="24" borderId="14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4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7" fillId="0" borderId="22" xfId="0" applyFont="1" applyBorder="1" applyAlignment="1">
      <alignment horizontal="left" vertical="top" wrapText="1"/>
    </xf>
    <xf numFmtId="0" fontId="27" fillId="0" borderId="2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189" fontId="6" fillId="24" borderId="11" xfId="0" applyNumberFormat="1" applyFont="1" applyFill="1" applyBorder="1" applyAlignment="1">
      <alignment horizontal="center" vertical="distributed" wrapText="1"/>
    </xf>
    <xf numFmtId="0" fontId="29" fillId="24" borderId="22" xfId="0" applyFont="1" applyFill="1" applyBorder="1" applyAlignment="1">
      <alignment horizontal="center" wrapText="1"/>
    </xf>
    <xf numFmtId="0" fontId="29" fillId="24" borderId="23" xfId="0" applyFont="1" applyFill="1" applyBorder="1" applyAlignment="1">
      <alignment horizontal="center" wrapText="1"/>
    </xf>
    <xf numFmtId="189" fontId="6" fillId="24" borderId="11" xfId="0" applyNumberFormat="1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24" borderId="23" xfId="0" applyFont="1" applyFill="1" applyBorder="1" applyAlignment="1">
      <alignment horizontal="center" vertical="center" wrapText="1"/>
    </xf>
    <xf numFmtId="0" fontId="36" fillId="24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6" fillId="0" borderId="2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4" fillId="0" borderId="0" xfId="0" applyFont="1" applyAlignment="1">
      <alignment horizontal="center" wrapText="1"/>
    </xf>
    <xf numFmtId="0" fontId="34" fillId="0" borderId="0" xfId="0" applyFont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0" fillId="24" borderId="16" xfId="0" applyFill="1" applyBorder="1" applyAlignment="1">
      <alignment/>
    </xf>
    <xf numFmtId="0" fontId="0" fillId="24" borderId="18" xfId="0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20" xfId="0" applyFill="1" applyBorder="1" applyAlignment="1">
      <alignment/>
    </xf>
    <xf numFmtId="0" fontId="33" fillId="0" borderId="0" xfId="0" applyFont="1" applyAlignment="1">
      <alignment wrapText="1"/>
    </xf>
    <xf numFmtId="0" fontId="35" fillId="24" borderId="11" xfId="0" applyFont="1" applyFill="1" applyBorder="1" applyAlignment="1">
      <alignment horizontal="center" vertical="center" wrapText="1"/>
    </xf>
    <xf numFmtId="0" fontId="35" fillId="24" borderId="22" xfId="0" applyFont="1" applyFill="1" applyBorder="1" applyAlignment="1">
      <alignment horizontal="center" vertical="center" wrapText="1"/>
    </xf>
    <xf numFmtId="0" fontId="35" fillId="24" borderId="23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2" fontId="4" fillId="24" borderId="11" xfId="0" applyNumberFormat="1" applyFont="1" applyFill="1" applyBorder="1" applyAlignment="1">
      <alignment horizontal="center" vertical="center" wrapText="1"/>
    </xf>
    <xf numFmtId="2" fontId="4" fillId="24" borderId="22" xfId="0" applyNumberFormat="1" applyFont="1" applyFill="1" applyBorder="1" applyAlignment="1">
      <alignment horizontal="center" vertical="center" wrapText="1"/>
    </xf>
    <xf numFmtId="2" fontId="4" fillId="24" borderId="23" xfId="0" applyNumberFormat="1" applyFont="1" applyFill="1" applyBorder="1" applyAlignment="1">
      <alignment horizontal="center" vertical="center" wrapText="1"/>
    </xf>
    <xf numFmtId="0" fontId="35" fillId="24" borderId="11" xfId="0" applyFont="1" applyFill="1" applyBorder="1" applyAlignment="1">
      <alignment horizontal="center" vertical="center"/>
    </xf>
    <xf numFmtId="0" fontId="35" fillId="24" borderId="22" xfId="0" applyFont="1" applyFill="1" applyBorder="1" applyAlignment="1">
      <alignment horizontal="center" vertical="center"/>
    </xf>
    <xf numFmtId="0" fontId="35" fillId="24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="110" zoomScaleNormal="90" zoomScaleSheetLayoutView="110" zoomScalePageLayoutView="0" workbookViewId="0" topLeftCell="A2">
      <selection activeCell="A7" sqref="A7"/>
    </sheetView>
  </sheetViews>
  <sheetFormatPr defaultColWidth="9.140625" defaultRowHeight="12.75"/>
  <cols>
    <col min="1" max="1" width="4.00390625" style="0" customWidth="1"/>
    <col min="2" max="2" width="24.140625" style="0" customWidth="1"/>
    <col min="3" max="3" width="21.7109375" style="0" customWidth="1"/>
    <col min="4" max="4" width="15.28125" style="0" customWidth="1"/>
    <col min="5" max="5" width="5.57421875" style="0" customWidth="1"/>
    <col min="6" max="6" width="7.57421875" style="0" customWidth="1"/>
    <col min="7" max="8" width="13.140625" style="0" customWidth="1"/>
    <col min="9" max="9" width="9.421875" style="0" customWidth="1"/>
    <col min="10" max="10" width="10.28125" style="0" customWidth="1"/>
    <col min="11" max="11" width="7.140625" style="0" customWidth="1"/>
    <col min="12" max="12" width="9.7109375" style="0" customWidth="1"/>
    <col min="13" max="13" width="15.5742187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84" t="s">
        <v>28</v>
      </c>
      <c r="L1" s="84"/>
      <c r="M1" s="85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86" t="s">
        <v>0</v>
      </c>
      <c r="L2" s="86"/>
      <c r="M2" s="87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6" t="s">
        <v>29</v>
      </c>
      <c r="L3" s="86"/>
      <c r="M3" s="87"/>
    </row>
    <row r="4" spans="1:12" ht="8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"/>
      <c r="L4" s="2"/>
    </row>
    <row r="5" spans="1:13" ht="12.75">
      <c r="A5" s="92" t="s">
        <v>30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85"/>
    </row>
    <row r="6" spans="1:13" ht="28.5" customHeight="1">
      <c r="A6" s="93" t="s">
        <v>51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85"/>
    </row>
    <row r="7" spans="1:12" ht="6" customHeight="1">
      <c r="A7" s="3"/>
      <c r="B7" s="3"/>
      <c r="C7" s="3"/>
      <c r="D7" s="3"/>
      <c r="E7" s="3"/>
      <c r="F7" s="3"/>
      <c r="G7" s="3"/>
      <c r="H7" s="3"/>
      <c r="I7" s="3"/>
      <c r="J7" s="3"/>
      <c r="K7" s="4"/>
      <c r="L7" s="4"/>
    </row>
    <row r="8" spans="1:13" ht="153.75" customHeight="1">
      <c r="A8" s="5" t="s">
        <v>1</v>
      </c>
      <c r="B8" s="6" t="s">
        <v>31</v>
      </c>
      <c r="C8" s="6" t="s">
        <v>3</v>
      </c>
      <c r="D8" s="6" t="s">
        <v>4</v>
      </c>
      <c r="E8" s="88" t="s">
        <v>32</v>
      </c>
      <c r="F8" s="89"/>
      <c r="G8" s="9" t="s">
        <v>33</v>
      </c>
      <c r="H8" s="10" t="s">
        <v>34</v>
      </c>
      <c r="I8" s="88" t="s">
        <v>35</v>
      </c>
      <c r="J8" s="90"/>
      <c r="K8" s="91" t="s">
        <v>36</v>
      </c>
      <c r="L8" s="91"/>
      <c r="M8" s="6" t="s">
        <v>37</v>
      </c>
    </row>
    <row r="9" spans="1:13" ht="20.25" customHeight="1">
      <c r="A9" s="7">
        <v>1</v>
      </c>
      <c r="B9" s="7">
        <v>2</v>
      </c>
      <c r="C9" s="7">
        <v>3</v>
      </c>
      <c r="D9" s="7">
        <v>4</v>
      </c>
      <c r="E9" s="95">
        <v>5</v>
      </c>
      <c r="F9" s="96"/>
      <c r="G9" s="8">
        <v>6</v>
      </c>
      <c r="H9" s="8">
        <v>7</v>
      </c>
      <c r="I9" s="116">
        <v>8</v>
      </c>
      <c r="J9" s="117"/>
      <c r="K9" s="94">
        <v>9</v>
      </c>
      <c r="L9" s="94"/>
      <c r="M9" s="5">
        <v>10</v>
      </c>
    </row>
    <row r="10" spans="1:13" ht="12.75" customHeight="1">
      <c r="A10" s="60" t="s">
        <v>2</v>
      </c>
      <c r="B10" s="64" t="s">
        <v>5</v>
      </c>
      <c r="C10" s="76" t="s">
        <v>15</v>
      </c>
      <c r="D10" s="72" t="s">
        <v>20</v>
      </c>
      <c r="E10" s="54" t="s">
        <v>43</v>
      </c>
      <c r="F10" s="97"/>
      <c r="G10" s="54" t="s">
        <v>43</v>
      </c>
      <c r="H10" s="46" t="s">
        <v>38</v>
      </c>
      <c r="I10" s="80" t="s">
        <v>23</v>
      </c>
      <c r="J10" s="80">
        <f>J15+J16+J17</f>
        <v>10.818</v>
      </c>
      <c r="K10" s="80" t="s">
        <v>23</v>
      </c>
      <c r="L10" s="80">
        <f>L15+L16+L17</f>
        <v>10.041</v>
      </c>
      <c r="M10" s="103" t="s">
        <v>41</v>
      </c>
    </row>
    <row r="11" spans="1:13" ht="3" customHeight="1">
      <c r="A11" s="61"/>
      <c r="B11" s="65"/>
      <c r="C11" s="69"/>
      <c r="D11" s="73"/>
      <c r="E11" s="98"/>
      <c r="F11" s="99"/>
      <c r="G11" s="98"/>
      <c r="H11" s="53"/>
      <c r="I11" s="81"/>
      <c r="J11" s="81"/>
      <c r="K11" s="81"/>
      <c r="L11" s="81"/>
      <c r="M11" s="104"/>
    </row>
    <row r="12" spans="1:13" ht="9" customHeight="1" hidden="1">
      <c r="A12" s="61"/>
      <c r="B12" s="65"/>
      <c r="C12" s="69"/>
      <c r="D12" s="73"/>
      <c r="E12" s="98"/>
      <c r="F12" s="99"/>
      <c r="G12" s="98"/>
      <c r="H12" s="53"/>
      <c r="I12" s="81"/>
      <c r="J12" s="81"/>
      <c r="K12" s="81"/>
      <c r="L12" s="81"/>
      <c r="M12" s="104"/>
    </row>
    <row r="13" spans="1:13" ht="4.5" customHeight="1" hidden="1">
      <c r="A13" s="61"/>
      <c r="B13" s="65"/>
      <c r="C13" s="69"/>
      <c r="D13" s="73"/>
      <c r="E13" s="98"/>
      <c r="F13" s="99"/>
      <c r="G13" s="98"/>
      <c r="H13" s="53"/>
      <c r="I13" s="81"/>
      <c r="J13" s="81"/>
      <c r="K13" s="81"/>
      <c r="L13" s="81"/>
      <c r="M13" s="104"/>
    </row>
    <row r="14" spans="1:13" ht="17.25" customHeight="1" hidden="1">
      <c r="A14" s="61"/>
      <c r="B14" s="65"/>
      <c r="C14" s="69"/>
      <c r="D14" s="73"/>
      <c r="E14" s="98"/>
      <c r="F14" s="99"/>
      <c r="G14" s="98"/>
      <c r="H14" s="53"/>
      <c r="I14" s="82"/>
      <c r="J14" s="82"/>
      <c r="K14" s="82"/>
      <c r="L14" s="82"/>
      <c r="M14" s="104"/>
    </row>
    <row r="15" spans="1:13" ht="12.75">
      <c r="A15" s="61"/>
      <c r="B15" s="65"/>
      <c r="C15" s="69"/>
      <c r="D15" s="73"/>
      <c r="E15" s="98"/>
      <c r="F15" s="99"/>
      <c r="G15" s="98"/>
      <c r="H15" s="53"/>
      <c r="I15" s="16" t="s">
        <v>48</v>
      </c>
      <c r="J15" s="13">
        <f>3.288+0.005</f>
        <v>3.2929999999999997</v>
      </c>
      <c r="K15" s="16" t="s">
        <v>48</v>
      </c>
      <c r="L15" s="13">
        <v>3.433</v>
      </c>
      <c r="M15" s="104"/>
    </row>
    <row r="16" spans="1:13" ht="12.75">
      <c r="A16" s="61"/>
      <c r="B16" s="65"/>
      <c r="C16" s="69"/>
      <c r="D16" s="73"/>
      <c r="E16" s="98"/>
      <c r="F16" s="99"/>
      <c r="G16" s="98"/>
      <c r="H16" s="53"/>
      <c r="I16" s="17" t="s">
        <v>49</v>
      </c>
      <c r="J16" s="13">
        <f>3.353+0.005</f>
        <v>3.358</v>
      </c>
      <c r="K16" s="17" t="s">
        <v>49</v>
      </c>
      <c r="L16" s="13">
        <v>2.326</v>
      </c>
      <c r="M16" s="104"/>
    </row>
    <row r="17" spans="1:13" ht="12.75">
      <c r="A17" s="61"/>
      <c r="B17" s="65"/>
      <c r="C17" s="69"/>
      <c r="D17" s="74"/>
      <c r="E17" s="98"/>
      <c r="F17" s="99"/>
      <c r="G17" s="98"/>
      <c r="H17" s="83"/>
      <c r="I17" s="16" t="s">
        <v>50</v>
      </c>
      <c r="J17" s="13">
        <f>4.161+0.006</f>
        <v>4.167</v>
      </c>
      <c r="K17" s="16" t="s">
        <v>50</v>
      </c>
      <c r="L17" s="13">
        <f>4.279+0.003</f>
        <v>4.282</v>
      </c>
      <c r="M17" s="104"/>
    </row>
    <row r="18" spans="1:13" ht="15" customHeight="1">
      <c r="A18" s="61"/>
      <c r="B18" s="65"/>
      <c r="C18" s="69"/>
      <c r="D18" s="74"/>
      <c r="E18" s="98"/>
      <c r="F18" s="99"/>
      <c r="G18" s="98"/>
      <c r="H18" s="46" t="s">
        <v>39</v>
      </c>
      <c r="I18" s="14" t="s">
        <v>23</v>
      </c>
      <c r="J18" s="15">
        <f>J19+J20+J21</f>
        <v>0.049</v>
      </c>
      <c r="K18" s="14" t="s">
        <v>23</v>
      </c>
      <c r="L18" s="15">
        <f>L19+L20+L21</f>
        <v>0.033</v>
      </c>
      <c r="M18" s="104"/>
    </row>
    <row r="19" spans="1:13" ht="12.75" customHeight="1">
      <c r="A19" s="62"/>
      <c r="B19" s="66"/>
      <c r="C19" s="70"/>
      <c r="D19" s="74"/>
      <c r="E19" s="98"/>
      <c r="F19" s="99"/>
      <c r="G19" s="98"/>
      <c r="H19" s="53"/>
      <c r="I19" s="16" t="s">
        <v>48</v>
      </c>
      <c r="J19" s="13">
        <v>0.009</v>
      </c>
      <c r="K19" s="16" t="s">
        <v>48</v>
      </c>
      <c r="L19" s="13">
        <v>0.008</v>
      </c>
      <c r="M19" s="104"/>
    </row>
    <row r="20" spans="1:13" ht="13.5" customHeight="1">
      <c r="A20" s="62"/>
      <c r="B20" s="66"/>
      <c r="C20" s="70"/>
      <c r="D20" s="74"/>
      <c r="E20" s="98"/>
      <c r="F20" s="99"/>
      <c r="G20" s="98"/>
      <c r="H20" s="53"/>
      <c r="I20" s="17" t="s">
        <v>49</v>
      </c>
      <c r="J20" s="13">
        <v>0.017</v>
      </c>
      <c r="K20" s="17" t="s">
        <v>49</v>
      </c>
      <c r="L20" s="13">
        <v>0.01</v>
      </c>
      <c r="M20" s="104"/>
    </row>
    <row r="21" spans="1:13" ht="12" customHeight="1">
      <c r="A21" s="63"/>
      <c r="B21" s="67"/>
      <c r="C21" s="71"/>
      <c r="D21" s="75"/>
      <c r="E21" s="100"/>
      <c r="F21" s="101"/>
      <c r="G21" s="100"/>
      <c r="H21" s="53"/>
      <c r="I21" s="16" t="s">
        <v>50</v>
      </c>
      <c r="J21" s="13">
        <f>0.022+0.001</f>
        <v>0.023</v>
      </c>
      <c r="K21" s="16" t="s">
        <v>50</v>
      </c>
      <c r="L21" s="13">
        <f>0.014+0.001</f>
        <v>0.015</v>
      </c>
      <c r="M21" s="105"/>
    </row>
    <row r="22" spans="1:13" ht="9.75" customHeight="1">
      <c r="A22" s="60" t="s">
        <v>12</v>
      </c>
      <c r="B22" s="64" t="s">
        <v>6</v>
      </c>
      <c r="C22" s="76" t="s">
        <v>16</v>
      </c>
      <c r="D22" s="72" t="s">
        <v>20</v>
      </c>
      <c r="E22" s="32" t="s">
        <v>44</v>
      </c>
      <c r="F22" s="33"/>
      <c r="G22" s="32" t="s">
        <v>44</v>
      </c>
      <c r="H22" s="46" t="s">
        <v>38</v>
      </c>
      <c r="I22" s="77" t="s">
        <v>23</v>
      </c>
      <c r="J22" s="77">
        <f>J27+J28+J29</f>
        <v>162.397</v>
      </c>
      <c r="K22" s="77" t="s">
        <v>23</v>
      </c>
      <c r="L22" s="77">
        <f>L27+L28+L29</f>
        <v>155.985</v>
      </c>
      <c r="M22" s="113" t="s">
        <v>41</v>
      </c>
    </row>
    <row r="23" spans="1:13" ht="5.25" customHeight="1">
      <c r="A23" s="61"/>
      <c r="B23" s="65"/>
      <c r="C23" s="69"/>
      <c r="D23" s="73"/>
      <c r="E23" s="34"/>
      <c r="F23" s="35"/>
      <c r="G23" s="34"/>
      <c r="H23" s="53"/>
      <c r="I23" s="78"/>
      <c r="J23" s="78"/>
      <c r="K23" s="78"/>
      <c r="L23" s="78"/>
      <c r="M23" s="114"/>
    </row>
    <row r="24" spans="1:13" ht="1.5" customHeight="1">
      <c r="A24" s="61"/>
      <c r="B24" s="65"/>
      <c r="C24" s="69"/>
      <c r="D24" s="73"/>
      <c r="E24" s="34"/>
      <c r="F24" s="35"/>
      <c r="G24" s="34"/>
      <c r="H24" s="53"/>
      <c r="I24" s="78"/>
      <c r="J24" s="78"/>
      <c r="K24" s="78"/>
      <c r="L24" s="78"/>
      <c r="M24" s="114"/>
    </row>
    <row r="25" spans="1:13" ht="12.75" customHeight="1" hidden="1">
      <c r="A25" s="61"/>
      <c r="B25" s="65"/>
      <c r="C25" s="69"/>
      <c r="D25" s="73"/>
      <c r="E25" s="34"/>
      <c r="F25" s="35"/>
      <c r="G25" s="34"/>
      <c r="H25" s="53"/>
      <c r="I25" s="78"/>
      <c r="J25" s="78"/>
      <c r="K25" s="78"/>
      <c r="L25" s="78"/>
      <c r="M25" s="114"/>
    </row>
    <row r="26" spans="1:13" ht="12.75" customHeight="1" hidden="1">
      <c r="A26" s="61"/>
      <c r="B26" s="65"/>
      <c r="C26" s="69"/>
      <c r="D26" s="73"/>
      <c r="E26" s="34"/>
      <c r="F26" s="35"/>
      <c r="G26" s="34"/>
      <c r="H26" s="53"/>
      <c r="I26" s="79"/>
      <c r="J26" s="79"/>
      <c r="K26" s="79"/>
      <c r="L26" s="79"/>
      <c r="M26" s="114"/>
    </row>
    <row r="27" spans="1:13" ht="12.75" customHeight="1">
      <c r="A27" s="61"/>
      <c r="B27" s="65"/>
      <c r="C27" s="69"/>
      <c r="D27" s="73"/>
      <c r="E27" s="34"/>
      <c r="F27" s="35"/>
      <c r="G27" s="34"/>
      <c r="H27" s="53"/>
      <c r="I27" s="16" t="s">
        <v>48</v>
      </c>
      <c r="J27" s="16">
        <v>48.281</v>
      </c>
      <c r="K27" s="16" t="s">
        <v>48</v>
      </c>
      <c r="L27" s="16">
        <v>44.389</v>
      </c>
      <c r="M27" s="114"/>
    </row>
    <row r="28" spans="1:13" ht="12.75">
      <c r="A28" s="61"/>
      <c r="B28" s="65"/>
      <c r="C28" s="69"/>
      <c r="D28" s="73"/>
      <c r="E28" s="34"/>
      <c r="F28" s="35"/>
      <c r="G28" s="34"/>
      <c r="H28" s="53"/>
      <c r="I28" s="17" t="s">
        <v>49</v>
      </c>
      <c r="J28" s="16">
        <v>53.281</v>
      </c>
      <c r="K28" s="17" t="s">
        <v>49</v>
      </c>
      <c r="L28" s="16">
        <v>50.554</v>
      </c>
      <c r="M28" s="114"/>
    </row>
    <row r="29" spans="1:13" ht="12.75">
      <c r="A29" s="61"/>
      <c r="B29" s="65"/>
      <c r="C29" s="69"/>
      <c r="D29" s="74"/>
      <c r="E29" s="34"/>
      <c r="F29" s="35"/>
      <c r="G29" s="34"/>
      <c r="H29" s="83"/>
      <c r="I29" s="16" t="s">
        <v>50</v>
      </c>
      <c r="J29" s="13">
        <f>60.814+0.021</f>
        <v>60.835</v>
      </c>
      <c r="K29" s="16" t="s">
        <v>50</v>
      </c>
      <c r="L29" s="13">
        <f>61.04+0.002</f>
        <v>61.042</v>
      </c>
      <c r="M29" s="114"/>
    </row>
    <row r="30" spans="1:13" ht="15" customHeight="1">
      <c r="A30" s="61"/>
      <c r="B30" s="65"/>
      <c r="C30" s="69"/>
      <c r="D30" s="74"/>
      <c r="E30" s="36"/>
      <c r="F30" s="21"/>
      <c r="G30" s="36"/>
      <c r="H30" s="46" t="s">
        <v>39</v>
      </c>
      <c r="I30" s="14" t="s">
        <v>23</v>
      </c>
      <c r="J30" s="15">
        <f>J31+J32+J33</f>
        <v>0</v>
      </c>
      <c r="K30" s="14" t="s">
        <v>23</v>
      </c>
      <c r="L30" s="15">
        <f>L31+L32+L33</f>
        <v>0</v>
      </c>
      <c r="M30" s="114"/>
    </row>
    <row r="31" spans="1:13" ht="12.75">
      <c r="A31" s="61"/>
      <c r="B31" s="65"/>
      <c r="C31" s="69"/>
      <c r="D31" s="74"/>
      <c r="E31" s="36"/>
      <c r="F31" s="21"/>
      <c r="G31" s="36"/>
      <c r="H31" s="53"/>
      <c r="I31" s="16" t="s">
        <v>48</v>
      </c>
      <c r="J31" s="13">
        <v>0</v>
      </c>
      <c r="K31" s="16" t="s">
        <v>48</v>
      </c>
      <c r="L31" s="13">
        <v>0</v>
      </c>
      <c r="M31" s="114"/>
    </row>
    <row r="32" spans="1:13" ht="12.75">
      <c r="A32" s="61"/>
      <c r="B32" s="65"/>
      <c r="C32" s="69"/>
      <c r="D32" s="74"/>
      <c r="E32" s="36"/>
      <c r="F32" s="21"/>
      <c r="G32" s="36"/>
      <c r="H32" s="53"/>
      <c r="I32" s="17" t="s">
        <v>49</v>
      </c>
      <c r="J32" s="13">
        <v>0</v>
      </c>
      <c r="K32" s="17" t="s">
        <v>49</v>
      </c>
      <c r="L32" s="13">
        <v>0</v>
      </c>
      <c r="M32" s="114"/>
    </row>
    <row r="33" spans="1:13" ht="12.75">
      <c r="A33" s="61"/>
      <c r="B33" s="65"/>
      <c r="C33" s="69"/>
      <c r="D33" s="74"/>
      <c r="E33" s="22"/>
      <c r="F33" s="23"/>
      <c r="G33" s="22"/>
      <c r="H33" s="53"/>
      <c r="I33" s="16" t="s">
        <v>50</v>
      </c>
      <c r="J33" s="13">
        <v>0</v>
      </c>
      <c r="K33" s="16" t="s">
        <v>50</v>
      </c>
      <c r="L33" s="13">
        <v>0</v>
      </c>
      <c r="M33" s="114"/>
    </row>
    <row r="34" spans="1:13" ht="12.75" customHeight="1">
      <c r="A34" s="61"/>
      <c r="B34" s="65"/>
      <c r="C34" s="69"/>
      <c r="D34" s="74"/>
      <c r="E34" s="26">
        <v>266.29</v>
      </c>
      <c r="F34" s="27"/>
      <c r="G34" s="110">
        <v>266.29</v>
      </c>
      <c r="H34" s="46" t="s">
        <v>40</v>
      </c>
      <c r="I34" s="18" t="s">
        <v>23</v>
      </c>
      <c r="J34" s="19">
        <f>J35+J36+J37</f>
        <v>1.6390000000000002</v>
      </c>
      <c r="K34" s="18" t="s">
        <v>23</v>
      </c>
      <c r="L34" s="19">
        <f>L35+L36+L37</f>
        <v>3.231</v>
      </c>
      <c r="M34" s="114"/>
    </row>
    <row r="35" spans="1:13" ht="15" customHeight="1">
      <c r="A35" s="62"/>
      <c r="B35" s="66"/>
      <c r="C35" s="70"/>
      <c r="D35" s="74"/>
      <c r="E35" s="28"/>
      <c r="F35" s="29"/>
      <c r="G35" s="111"/>
      <c r="H35" s="53"/>
      <c r="I35" s="16" t="s">
        <v>48</v>
      </c>
      <c r="J35" s="20">
        <v>0.546</v>
      </c>
      <c r="K35" s="16" t="s">
        <v>48</v>
      </c>
      <c r="L35" s="20">
        <v>0.745</v>
      </c>
      <c r="M35" s="114"/>
    </row>
    <row r="36" spans="1:13" ht="12.75">
      <c r="A36" s="62"/>
      <c r="B36" s="66"/>
      <c r="C36" s="70"/>
      <c r="D36" s="74"/>
      <c r="E36" s="28"/>
      <c r="F36" s="29"/>
      <c r="G36" s="111"/>
      <c r="H36" s="53"/>
      <c r="I36" s="17" t="s">
        <v>49</v>
      </c>
      <c r="J36" s="20">
        <v>0.546</v>
      </c>
      <c r="K36" s="17" t="s">
        <v>49</v>
      </c>
      <c r="L36" s="20">
        <v>0.938</v>
      </c>
      <c r="M36" s="114"/>
    </row>
    <row r="37" spans="1:13" ht="12.75">
      <c r="A37" s="63"/>
      <c r="B37" s="67"/>
      <c r="C37" s="71"/>
      <c r="D37" s="75"/>
      <c r="E37" s="30"/>
      <c r="F37" s="31"/>
      <c r="G37" s="112"/>
      <c r="H37" s="53"/>
      <c r="I37" s="16" t="s">
        <v>50</v>
      </c>
      <c r="J37" s="20">
        <v>0.547</v>
      </c>
      <c r="K37" s="16" t="s">
        <v>50</v>
      </c>
      <c r="L37" s="20">
        <v>1.548</v>
      </c>
      <c r="M37" s="115"/>
    </row>
    <row r="38" spans="1:13" ht="3.75" customHeight="1">
      <c r="A38" s="60" t="s">
        <v>13</v>
      </c>
      <c r="B38" s="64" t="s">
        <v>7</v>
      </c>
      <c r="C38" s="76" t="s">
        <v>17</v>
      </c>
      <c r="D38" s="72" t="s">
        <v>20</v>
      </c>
      <c r="E38" s="32" t="s">
        <v>45</v>
      </c>
      <c r="F38" s="24"/>
      <c r="G38" s="40" t="s">
        <v>45</v>
      </c>
      <c r="H38" s="46" t="s">
        <v>38</v>
      </c>
      <c r="I38" s="77" t="s">
        <v>23</v>
      </c>
      <c r="J38" s="77">
        <f>J43+J44+J45</f>
        <v>57.894999999999996</v>
      </c>
      <c r="K38" s="77" t="s">
        <v>23</v>
      </c>
      <c r="L38" s="77">
        <f>L43+L44+L45</f>
        <v>51.861999999999995</v>
      </c>
      <c r="M38" s="103" t="s">
        <v>41</v>
      </c>
    </row>
    <row r="39" spans="1:13" ht="10.5" customHeight="1">
      <c r="A39" s="61"/>
      <c r="B39" s="65"/>
      <c r="C39" s="69"/>
      <c r="D39" s="73"/>
      <c r="E39" s="34"/>
      <c r="F39" s="37"/>
      <c r="G39" s="41"/>
      <c r="H39" s="53"/>
      <c r="I39" s="78"/>
      <c r="J39" s="78"/>
      <c r="K39" s="78"/>
      <c r="L39" s="78"/>
      <c r="M39" s="104"/>
    </row>
    <row r="40" spans="1:13" ht="5.25" customHeight="1" hidden="1">
      <c r="A40" s="61"/>
      <c r="B40" s="65"/>
      <c r="C40" s="69"/>
      <c r="D40" s="73"/>
      <c r="E40" s="34"/>
      <c r="F40" s="37"/>
      <c r="G40" s="41"/>
      <c r="H40" s="53"/>
      <c r="I40" s="78"/>
      <c r="J40" s="78"/>
      <c r="K40" s="78"/>
      <c r="L40" s="78"/>
      <c r="M40" s="104"/>
    </row>
    <row r="41" spans="1:13" ht="1.5" customHeight="1" hidden="1">
      <c r="A41" s="61"/>
      <c r="B41" s="65"/>
      <c r="C41" s="69"/>
      <c r="D41" s="73"/>
      <c r="E41" s="34"/>
      <c r="F41" s="37"/>
      <c r="G41" s="41"/>
      <c r="H41" s="53"/>
      <c r="I41" s="78"/>
      <c r="J41" s="78"/>
      <c r="K41" s="78"/>
      <c r="L41" s="78"/>
      <c r="M41" s="104"/>
    </row>
    <row r="42" spans="1:13" ht="1.5" customHeight="1" hidden="1">
      <c r="A42" s="61"/>
      <c r="B42" s="65"/>
      <c r="C42" s="69"/>
      <c r="D42" s="73"/>
      <c r="E42" s="34"/>
      <c r="F42" s="37"/>
      <c r="G42" s="41"/>
      <c r="H42" s="53"/>
      <c r="I42" s="79"/>
      <c r="J42" s="79"/>
      <c r="K42" s="79"/>
      <c r="L42" s="79"/>
      <c r="M42" s="104"/>
    </row>
    <row r="43" spans="1:13" ht="12.75">
      <c r="A43" s="61"/>
      <c r="B43" s="65"/>
      <c r="C43" s="69"/>
      <c r="D43" s="73"/>
      <c r="E43" s="34"/>
      <c r="F43" s="37"/>
      <c r="G43" s="41"/>
      <c r="H43" s="53"/>
      <c r="I43" s="16" t="s">
        <v>48</v>
      </c>
      <c r="J43" s="16">
        <v>19.113</v>
      </c>
      <c r="K43" s="16" t="s">
        <v>48</v>
      </c>
      <c r="L43" s="16">
        <v>16.649</v>
      </c>
      <c r="M43" s="104"/>
    </row>
    <row r="44" spans="1:13" ht="12.75">
      <c r="A44" s="61"/>
      <c r="B44" s="65"/>
      <c r="C44" s="69"/>
      <c r="D44" s="73"/>
      <c r="E44" s="34"/>
      <c r="F44" s="37"/>
      <c r="G44" s="41"/>
      <c r="H44" s="53"/>
      <c r="I44" s="17" t="s">
        <v>49</v>
      </c>
      <c r="J44" s="16">
        <v>17.701</v>
      </c>
      <c r="K44" s="17" t="s">
        <v>49</v>
      </c>
      <c r="L44" s="16">
        <v>14.697</v>
      </c>
      <c r="M44" s="104"/>
    </row>
    <row r="45" spans="1:13" ht="12.75">
      <c r="A45" s="61"/>
      <c r="B45" s="65"/>
      <c r="C45" s="69"/>
      <c r="D45" s="74"/>
      <c r="E45" s="34"/>
      <c r="F45" s="37"/>
      <c r="G45" s="41"/>
      <c r="H45" s="83"/>
      <c r="I45" s="16" t="s">
        <v>50</v>
      </c>
      <c r="J45" s="13">
        <v>21.081</v>
      </c>
      <c r="K45" s="16" t="s">
        <v>50</v>
      </c>
      <c r="L45" s="13">
        <v>20.516</v>
      </c>
      <c r="M45" s="104"/>
    </row>
    <row r="46" spans="1:13" ht="12.75">
      <c r="A46" s="61"/>
      <c r="B46" s="65"/>
      <c r="C46" s="69"/>
      <c r="D46" s="74"/>
      <c r="E46" s="34"/>
      <c r="F46" s="37"/>
      <c r="G46" s="41"/>
      <c r="H46" s="46" t="s">
        <v>39</v>
      </c>
      <c r="I46" s="14" t="s">
        <v>23</v>
      </c>
      <c r="J46" s="15">
        <f>J47+J48+J49</f>
        <v>0</v>
      </c>
      <c r="K46" s="14" t="s">
        <v>23</v>
      </c>
      <c r="L46" s="15">
        <f>L47+L48+L49</f>
        <v>0</v>
      </c>
      <c r="M46" s="104"/>
    </row>
    <row r="47" spans="1:13" ht="12.75">
      <c r="A47" s="62"/>
      <c r="B47" s="66"/>
      <c r="C47" s="70"/>
      <c r="D47" s="74"/>
      <c r="E47" s="34"/>
      <c r="F47" s="37"/>
      <c r="G47" s="41"/>
      <c r="H47" s="53"/>
      <c r="I47" s="16" t="s">
        <v>48</v>
      </c>
      <c r="J47" s="13">
        <v>0</v>
      </c>
      <c r="K47" s="16" t="s">
        <v>48</v>
      </c>
      <c r="L47" s="13">
        <v>0</v>
      </c>
      <c r="M47" s="104"/>
    </row>
    <row r="48" spans="1:13" ht="12.75">
      <c r="A48" s="62"/>
      <c r="B48" s="66"/>
      <c r="C48" s="70"/>
      <c r="D48" s="74"/>
      <c r="E48" s="34"/>
      <c r="F48" s="37"/>
      <c r="G48" s="41"/>
      <c r="H48" s="53"/>
      <c r="I48" s="17" t="s">
        <v>49</v>
      </c>
      <c r="J48" s="13">
        <v>0</v>
      </c>
      <c r="K48" s="17" t="s">
        <v>49</v>
      </c>
      <c r="L48" s="13">
        <v>0</v>
      </c>
      <c r="M48" s="104"/>
    </row>
    <row r="49" spans="1:13" ht="12.75">
      <c r="A49" s="63"/>
      <c r="B49" s="67"/>
      <c r="C49" s="71"/>
      <c r="D49" s="75"/>
      <c r="E49" s="38"/>
      <c r="F49" s="39"/>
      <c r="G49" s="42"/>
      <c r="H49" s="53"/>
      <c r="I49" s="16" t="s">
        <v>50</v>
      </c>
      <c r="J49" s="13">
        <v>0</v>
      </c>
      <c r="K49" s="16" t="s">
        <v>50</v>
      </c>
      <c r="L49" s="13">
        <v>0</v>
      </c>
      <c r="M49" s="105"/>
    </row>
    <row r="50" spans="1:13" ht="3.75" customHeight="1">
      <c r="A50" s="60" t="s">
        <v>14</v>
      </c>
      <c r="B50" s="64" t="s">
        <v>8</v>
      </c>
      <c r="C50" s="76" t="s">
        <v>18</v>
      </c>
      <c r="D50" s="72" t="s">
        <v>20</v>
      </c>
      <c r="E50" s="32" t="s">
        <v>46</v>
      </c>
      <c r="F50" s="24"/>
      <c r="G50" s="32" t="s">
        <v>46</v>
      </c>
      <c r="H50" s="46" t="s">
        <v>38</v>
      </c>
      <c r="I50" s="77" t="s">
        <v>23</v>
      </c>
      <c r="J50" s="77">
        <f>J55+J56+J57</f>
        <v>25.477</v>
      </c>
      <c r="K50" s="77" t="s">
        <v>23</v>
      </c>
      <c r="L50" s="77">
        <f>L55+L56+L57</f>
        <v>20.788</v>
      </c>
      <c r="M50" s="103" t="s">
        <v>41</v>
      </c>
    </row>
    <row r="51" spans="1:13" ht="12.75" customHeight="1" hidden="1">
      <c r="A51" s="61"/>
      <c r="B51" s="65"/>
      <c r="C51" s="69"/>
      <c r="D51" s="73"/>
      <c r="E51" s="34"/>
      <c r="F51" s="37"/>
      <c r="G51" s="34"/>
      <c r="H51" s="53"/>
      <c r="I51" s="78"/>
      <c r="J51" s="78"/>
      <c r="K51" s="78"/>
      <c r="L51" s="78"/>
      <c r="M51" s="104"/>
    </row>
    <row r="52" spans="1:13" ht="7.5" customHeight="1">
      <c r="A52" s="61"/>
      <c r="B52" s="65"/>
      <c r="C52" s="69"/>
      <c r="D52" s="73"/>
      <c r="E52" s="34"/>
      <c r="F52" s="37"/>
      <c r="G52" s="34"/>
      <c r="H52" s="53"/>
      <c r="I52" s="78"/>
      <c r="J52" s="78"/>
      <c r="K52" s="78"/>
      <c r="L52" s="78"/>
      <c r="M52" s="104"/>
    </row>
    <row r="53" spans="1:13" ht="1.5" customHeight="1">
      <c r="A53" s="61"/>
      <c r="B53" s="65"/>
      <c r="C53" s="69"/>
      <c r="D53" s="73"/>
      <c r="E53" s="34"/>
      <c r="F53" s="37"/>
      <c r="G53" s="34"/>
      <c r="H53" s="53"/>
      <c r="I53" s="78"/>
      <c r="J53" s="78"/>
      <c r="K53" s="78"/>
      <c r="L53" s="78"/>
      <c r="M53" s="104"/>
    </row>
    <row r="54" spans="1:13" ht="12.75" customHeight="1" hidden="1">
      <c r="A54" s="61"/>
      <c r="B54" s="65"/>
      <c r="C54" s="69"/>
      <c r="D54" s="73"/>
      <c r="E54" s="34"/>
      <c r="F54" s="37"/>
      <c r="G54" s="34"/>
      <c r="H54" s="53"/>
      <c r="I54" s="79"/>
      <c r="J54" s="79"/>
      <c r="K54" s="79"/>
      <c r="L54" s="79"/>
      <c r="M54" s="104"/>
    </row>
    <row r="55" spans="1:13" ht="12.75">
      <c r="A55" s="61"/>
      <c r="B55" s="65"/>
      <c r="C55" s="69"/>
      <c r="D55" s="73"/>
      <c r="E55" s="34"/>
      <c r="F55" s="37"/>
      <c r="G55" s="34"/>
      <c r="H55" s="53"/>
      <c r="I55" s="16" t="s">
        <v>48</v>
      </c>
      <c r="J55" s="16">
        <f>6.715+0.007</f>
        <v>6.7219999999999995</v>
      </c>
      <c r="K55" s="16" t="s">
        <v>48</v>
      </c>
      <c r="L55" s="16">
        <f>5.91+0.002</f>
        <v>5.912</v>
      </c>
      <c r="M55" s="104"/>
    </row>
    <row r="56" spans="1:13" ht="12.75">
      <c r="A56" s="61"/>
      <c r="B56" s="65"/>
      <c r="C56" s="69"/>
      <c r="D56" s="73"/>
      <c r="E56" s="34"/>
      <c r="F56" s="37"/>
      <c r="G56" s="34"/>
      <c r="H56" s="53"/>
      <c r="I56" s="17" t="s">
        <v>49</v>
      </c>
      <c r="J56" s="16">
        <f>7.832+0.01</f>
        <v>7.842</v>
      </c>
      <c r="K56" s="17" t="s">
        <v>49</v>
      </c>
      <c r="L56" s="16">
        <f>5.564+0.005</f>
        <v>5.569</v>
      </c>
      <c r="M56" s="104"/>
    </row>
    <row r="57" spans="1:13" ht="12.75">
      <c r="A57" s="61"/>
      <c r="B57" s="65"/>
      <c r="C57" s="69"/>
      <c r="D57" s="74"/>
      <c r="E57" s="34"/>
      <c r="F57" s="37"/>
      <c r="G57" s="34"/>
      <c r="H57" s="83"/>
      <c r="I57" s="16" t="s">
        <v>50</v>
      </c>
      <c r="J57" s="13">
        <f>10.9+0.013</f>
        <v>10.913</v>
      </c>
      <c r="K57" s="16" t="s">
        <v>50</v>
      </c>
      <c r="L57" s="13">
        <f>9.302+0.005</f>
        <v>9.307</v>
      </c>
      <c r="M57" s="104"/>
    </row>
    <row r="58" spans="1:13" ht="12.75" customHeight="1">
      <c r="A58" s="61"/>
      <c r="B58" s="65"/>
      <c r="C58" s="69"/>
      <c r="D58" s="74"/>
      <c r="E58" s="34"/>
      <c r="F58" s="37"/>
      <c r="G58" s="34"/>
      <c r="H58" s="46" t="s">
        <v>39</v>
      </c>
      <c r="I58" s="14" t="s">
        <v>23</v>
      </c>
      <c r="J58" s="15">
        <f>J59+J60+J61</f>
        <v>0.054000000000000006</v>
      </c>
      <c r="K58" s="14" t="s">
        <v>23</v>
      </c>
      <c r="L58" s="15">
        <f>L59+L60+L61</f>
        <v>0.059</v>
      </c>
      <c r="M58" s="104"/>
    </row>
    <row r="59" spans="1:13" ht="12.75">
      <c r="A59" s="62"/>
      <c r="B59" s="66"/>
      <c r="C59" s="70"/>
      <c r="D59" s="74"/>
      <c r="E59" s="34"/>
      <c r="F59" s="37"/>
      <c r="G59" s="34"/>
      <c r="H59" s="53"/>
      <c r="I59" s="16" t="s">
        <v>48</v>
      </c>
      <c r="J59" s="13">
        <f>0.012+0.005</f>
        <v>0.017</v>
      </c>
      <c r="K59" s="16" t="s">
        <v>48</v>
      </c>
      <c r="L59" s="13">
        <f>0.006+0.013</f>
        <v>0.019</v>
      </c>
      <c r="M59" s="104"/>
    </row>
    <row r="60" spans="1:13" ht="12.75">
      <c r="A60" s="62"/>
      <c r="B60" s="66"/>
      <c r="C60" s="70"/>
      <c r="D60" s="74"/>
      <c r="E60" s="34"/>
      <c r="F60" s="37"/>
      <c r="G60" s="34"/>
      <c r="H60" s="53"/>
      <c r="I60" s="17" t="s">
        <v>49</v>
      </c>
      <c r="J60" s="13">
        <f>0.012+0.005</f>
        <v>0.017</v>
      </c>
      <c r="K60" s="17" t="s">
        <v>49</v>
      </c>
      <c r="L60" s="13">
        <f>0.005+0.013</f>
        <v>0.018</v>
      </c>
      <c r="M60" s="104"/>
    </row>
    <row r="61" spans="1:13" ht="12.75">
      <c r="A61" s="63"/>
      <c r="B61" s="67"/>
      <c r="C61" s="71"/>
      <c r="D61" s="75"/>
      <c r="E61" s="38"/>
      <c r="F61" s="39"/>
      <c r="G61" s="38"/>
      <c r="H61" s="53"/>
      <c r="I61" s="16" t="s">
        <v>50</v>
      </c>
      <c r="J61" s="13">
        <f>0.015+0.005</f>
        <v>0.02</v>
      </c>
      <c r="K61" s="16" t="s">
        <v>50</v>
      </c>
      <c r="L61" s="13">
        <f>0.011+0.011</f>
        <v>0.022</v>
      </c>
      <c r="M61" s="105"/>
    </row>
    <row r="62" spans="1:13" ht="10.5" customHeight="1">
      <c r="A62" s="60" t="s">
        <v>24</v>
      </c>
      <c r="B62" s="64" t="s">
        <v>9</v>
      </c>
      <c r="C62" s="76" t="s">
        <v>17</v>
      </c>
      <c r="D62" s="72" t="s">
        <v>20</v>
      </c>
      <c r="E62" s="32" t="s">
        <v>47</v>
      </c>
      <c r="F62" s="24"/>
      <c r="G62" s="32" t="s">
        <v>47</v>
      </c>
      <c r="H62" s="46" t="s">
        <v>38</v>
      </c>
      <c r="I62" s="77" t="s">
        <v>23</v>
      </c>
      <c r="J62" s="77">
        <f>J67+J68+J69</f>
        <v>1.298</v>
      </c>
      <c r="K62" s="77" t="s">
        <v>23</v>
      </c>
      <c r="L62" s="77">
        <f>L67+L68+L69</f>
        <v>1.271</v>
      </c>
      <c r="M62" s="103" t="s">
        <v>41</v>
      </c>
    </row>
    <row r="63" spans="1:13" ht="12.75" customHeight="1" hidden="1">
      <c r="A63" s="61"/>
      <c r="B63" s="65"/>
      <c r="C63" s="69"/>
      <c r="D63" s="73"/>
      <c r="E63" s="34"/>
      <c r="F63" s="37"/>
      <c r="G63" s="34"/>
      <c r="H63" s="53"/>
      <c r="I63" s="78"/>
      <c r="J63" s="78"/>
      <c r="K63" s="78"/>
      <c r="L63" s="78"/>
      <c r="M63" s="104"/>
    </row>
    <row r="64" spans="1:13" ht="1.5" customHeight="1">
      <c r="A64" s="61"/>
      <c r="B64" s="65"/>
      <c r="C64" s="69"/>
      <c r="D64" s="73"/>
      <c r="E64" s="34"/>
      <c r="F64" s="37"/>
      <c r="G64" s="34"/>
      <c r="H64" s="53"/>
      <c r="I64" s="78"/>
      <c r="J64" s="78"/>
      <c r="K64" s="78"/>
      <c r="L64" s="78"/>
      <c r="M64" s="104"/>
    </row>
    <row r="65" spans="1:13" ht="2.25" customHeight="1">
      <c r="A65" s="61"/>
      <c r="B65" s="65"/>
      <c r="C65" s="69"/>
      <c r="D65" s="73"/>
      <c r="E65" s="34"/>
      <c r="F65" s="37"/>
      <c r="G65" s="34"/>
      <c r="H65" s="53"/>
      <c r="I65" s="78"/>
      <c r="J65" s="78"/>
      <c r="K65" s="78"/>
      <c r="L65" s="78"/>
      <c r="M65" s="104"/>
    </row>
    <row r="66" spans="1:13" ht="12.75" customHeight="1" hidden="1">
      <c r="A66" s="61"/>
      <c r="B66" s="65"/>
      <c r="C66" s="69"/>
      <c r="D66" s="73"/>
      <c r="E66" s="34"/>
      <c r="F66" s="37"/>
      <c r="G66" s="34"/>
      <c r="H66" s="53"/>
      <c r="I66" s="79"/>
      <c r="J66" s="79"/>
      <c r="K66" s="79"/>
      <c r="L66" s="79"/>
      <c r="M66" s="104"/>
    </row>
    <row r="67" spans="1:13" ht="12.75">
      <c r="A67" s="61"/>
      <c r="B67" s="65"/>
      <c r="C67" s="69"/>
      <c r="D67" s="73"/>
      <c r="E67" s="34"/>
      <c r="F67" s="37"/>
      <c r="G67" s="34"/>
      <c r="H67" s="53"/>
      <c r="I67" s="16" t="s">
        <v>48</v>
      </c>
      <c r="J67" s="16">
        <v>0.366</v>
      </c>
      <c r="K67" s="16" t="s">
        <v>48</v>
      </c>
      <c r="L67" s="16">
        <v>0.393</v>
      </c>
      <c r="M67" s="104"/>
    </row>
    <row r="68" spans="1:13" ht="12.75">
      <c r="A68" s="61"/>
      <c r="B68" s="65"/>
      <c r="C68" s="69"/>
      <c r="D68" s="73"/>
      <c r="E68" s="34"/>
      <c r="F68" s="37"/>
      <c r="G68" s="34"/>
      <c r="H68" s="53"/>
      <c r="I68" s="17" t="s">
        <v>49</v>
      </c>
      <c r="J68" s="16">
        <v>0.365</v>
      </c>
      <c r="K68" s="17" t="s">
        <v>49</v>
      </c>
      <c r="L68" s="16">
        <v>0.28</v>
      </c>
      <c r="M68" s="104"/>
    </row>
    <row r="69" spans="1:13" ht="12.75">
      <c r="A69" s="61"/>
      <c r="B69" s="65"/>
      <c r="C69" s="69"/>
      <c r="D69" s="74"/>
      <c r="E69" s="34"/>
      <c r="F69" s="37"/>
      <c r="G69" s="34"/>
      <c r="H69" s="83"/>
      <c r="I69" s="16" t="s">
        <v>50</v>
      </c>
      <c r="J69" s="13">
        <v>0.567</v>
      </c>
      <c r="K69" s="16" t="s">
        <v>50</v>
      </c>
      <c r="L69" s="13">
        <v>0.598</v>
      </c>
      <c r="M69" s="104"/>
    </row>
    <row r="70" spans="1:13" ht="12.75">
      <c r="A70" s="61"/>
      <c r="B70" s="65"/>
      <c r="C70" s="69"/>
      <c r="D70" s="74"/>
      <c r="E70" s="34"/>
      <c r="F70" s="37"/>
      <c r="G70" s="34"/>
      <c r="H70" s="46" t="s">
        <v>39</v>
      </c>
      <c r="I70" s="14" t="s">
        <v>23</v>
      </c>
      <c r="J70" s="15">
        <f>J71+J72+J73</f>
        <v>2.166</v>
      </c>
      <c r="K70" s="14" t="s">
        <v>23</v>
      </c>
      <c r="L70" s="15">
        <f>L71+L72+L73</f>
        <v>1.05</v>
      </c>
      <c r="M70" s="104"/>
    </row>
    <row r="71" spans="1:13" ht="12.75">
      <c r="A71" s="62"/>
      <c r="B71" s="66"/>
      <c r="C71" s="70"/>
      <c r="D71" s="74"/>
      <c r="E71" s="34"/>
      <c r="F71" s="37"/>
      <c r="G71" s="34"/>
      <c r="H71" s="53"/>
      <c r="I71" s="16" t="s">
        <v>48</v>
      </c>
      <c r="J71" s="13">
        <v>0.721</v>
      </c>
      <c r="K71" s="16" t="s">
        <v>48</v>
      </c>
      <c r="L71" s="13">
        <v>0.4</v>
      </c>
      <c r="M71" s="104"/>
    </row>
    <row r="72" spans="1:13" ht="12.75">
      <c r="A72" s="62"/>
      <c r="B72" s="66"/>
      <c r="C72" s="70"/>
      <c r="D72" s="74"/>
      <c r="E72" s="34"/>
      <c r="F72" s="37"/>
      <c r="G72" s="34"/>
      <c r="H72" s="53"/>
      <c r="I72" s="17" t="s">
        <v>49</v>
      </c>
      <c r="J72" s="13">
        <v>0.722</v>
      </c>
      <c r="K72" s="17" t="s">
        <v>49</v>
      </c>
      <c r="L72" s="13">
        <v>0.356</v>
      </c>
      <c r="M72" s="104"/>
    </row>
    <row r="73" spans="1:13" ht="12.75">
      <c r="A73" s="63"/>
      <c r="B73" s="67"/>
      <c r="C73" s="71"/>
      <c r="D73" s="75"/>
      <c r="E73" s="38"/>
      <c r="F73" s="39"/>
      <c r="G73" s="38"/>
      <c r="H73" s="53"/>
      <c r="I73" s="16" t="s">
        <v>50</v>
      </c>
      <c r="J73" s="13">
        <v>0.723</v>
      </c>
      <c r="K73" s="16" t="s">
        <v>50</v>
      </c>
      <c r="L73" s="13">
        <v>0.294</v>
      </c>
      <c r="M73" s="105"/>
    </row>
    <row r="74" spans="1:13" ht="4.5" customHeight="1">
      <c r="A74" s="60" t="s">
        <v>25</v>
      </c>
      <c r="B74" s="64" t="s">
        <v>10</v>
      </c>
      <c r="C74" s="76" t="s">
        <v>19</v>
      </c>
      <c r="D74" s="72" t="s">
        <v>21</v>
      </c>
      <c r="E74" s="32">
        <v>434.16</v>
      </c>
      <c r="F74" s="24"/>
      <c r="G74" s="32">
        <v>434.16</v>
      </c>
      <c r="H74" s="46" t="s">
        <v>38</v>
      </c>
      <c r="I74" s="77" t="s">
        <v>23</v>
      </c>
      <c r="J74" s="77">
        <f>J79+J80+J81</f>
        <v>0.001</v>
      </c>
      <c r="K74" s="77" t="s">
        <v>23</v>
      </c>
      <c r="L74" s="77">
        <f>L79+L80+L81</f>
        <v>0.001</v>
      </c>
      <c r="M74" s="103" t="s">
        <v>41</v>
      </c>
    </row>
    <row r="75" spans="1:13" ht="1.5" customHeight="1">
      <c r="A75" s="61"/>
      <c r="B75" s="65"/>
      <c r="C75" s="69"/>
      <c r="D75" s="73"/>
      <c r="E75" s="34"/>
      <c r="F75" s="37"/>
      <c r="G75" s="34"/>
      <c r="H75" s="53"/>
      <c r="I75" s="78"/>
      <c r="J75" s="78"/>
      <c r="K75" s="78"/>
      <c r="L75" s="78"/>
      <c r="M75" s="104"/>
    </row>
    <row r="76" spans="1:13" ht="1.5" customHeight="1">
      <c r="A76" s="61"/>
      <c r="B76" s="65"/>
      <c r="C76" s="69"/>
      <c r="D76" s="73"/>
      <c r="E76" s="34"/>
      <c r="F76" s="37"/>
      <c r="G76" s="34"/>
      <c r="H76" s="53"/>
      <c r="I76" s="78"/>
      <c r="J76" s="78"/>
      <c r="K76" s="78"/>
      <c r="L76" s="78"/>
      <c r="M76" s="104"/>
    </row>
    <row r="77" spans="1:13" ht="7.5" customHeight="1">
      <c r="A77" s="61"/>
      <c r="B77" s="65"/>
      <c r="C77" s="69"/>
      <c r="D77" s="73"/>
      <c r="E77" s="34"/>
      <c r="F77" s="37"/>
      <c r="G77" s="34"/>
      <c r="H77" s="53"/>
      <c r="I77" s="78"/>
      <c r="J77" s="78"/>
      <c r="K77" s="78"/>
      <c r="L77" s="78"/>
      <c r="M77" s="104"/>
    </row>
    <row r="78" spans="1:13" ht="1.5" customHeight="1">
      <c r="A78" s="61"/>
      <c r="B78" s="65"/>
      <c r="C78" s="69"/>
      <c r="D78" s="73"/>
      <c r="E78" s="34"/>
      <c r="F78" s="37"/>
      <c r="G78" s="34"/>
      <c r="H78" s="53"/>
      <c r="I78" s="79"/>
      <c r="J78" s="79"/>
      <c r="K78" s="79"/>
      <c r="L78" s="79"/>
      <c r="M78" s="104"/>
    </row>
    <row r="79" spans="1:13" ht="12.75">
      <c r="A79" s="61"/>
      <c r="B79" s="65"/>
      <c r="C79" s="69"/>
      <c r="D79" s="73"/>
      <c r="E79" s="34"/>
      <c r="F79" s="37"/>
      <c r="G79" s="34"/>
      <c r="H79" s="53"/>
      <c r="I79" s="16" t="s">
        <v>48</v>
      </c>
      <c r="J79" s="16">
        <v>0</v>
      </c>
      <c r="K79" s="16" t="s">
        <v>48</v>
      </c>
      <c r="L79" s="16">
        <v>0</v>
      </c>
      <c r="M79" s="104"/>
    </row>
    <row r="80" spans="1:13" ht="12.75">
      <c r="A80" s="61"/>
      <c r="B80" s="65"/>
      <c r="C80" s="69"/>
      <c r="D80" s="73"/>
      <c r="E80" s="34"/>
      <c r="F80" s="37"/>
      <c r="G80" s="34"/>
      <c r="H80" s="53"/>
      <c r="I80" s="17" t="s">
        <v>49</v>
      </c>
      <c r="J80" s="16">
        <v>0</v>
      </c>
      <c r="K80" s="17" t="s">
        <v>49</v>
      </c>
      <c r="L80" s="16">
        <v>0</v>
      </c>
      <c r="M80" s="104"/>
    </row>
    <row r="81" spans="1:13" ht="12.75">
      <c r="A81" s="61"/>
      <c r="B81" s="65"/>
      <c r="C81" s="69"/>
      <c r="D81" s="74"/>
      <c r="E81" s="34"/>
      <c r="F81" s="37"/>
      <c r="G81" s="34"/>
      <c r="H81" s="83"/>
      <c r="I81" s="16" t="s">
        <v>50</v>
      </c>
      <c r="J81" s="13">
        <v>0.001</v>
      </c>
      <c r="K81" s="16" t="s">
        <v>50</v>
      </c>
      <c r="L81" s="13">
        <v>0.001</v>
      </c>
      <c r="M81" s="104"/>
    </row>
    <row r="82" spans="1:13" ht="15" customHeight="1">
      <c r="A82" s="61"/>
      <c r="B82" s="65"/>
      <c r="C82" s="69"/>
      <c r="D82" s="74"/>
      <c r="E82" s="34"/>
      <c r="F82" s="37"/>
      <c r="G82" s="34"/>
      <c r="H82" s="46" t="s">
        <v>39</v>
      </c>
      <c r="I82" s="14" t="s">
        <v>23</v>
      </c>
      <c r="J82" s="15">
        <f>J83+J84+J85</f>
        <v>0</v>
      </c>
      <c r="K82" s="14" t="s">
        <v>23</v>
      </c>
      <c r="L82" s="15">
        <f>L83+L84+L85</f>
        <v>0</v>
      </c>
      <c r="M82" s="104"/>
    </row>
    <row r="83" spans="1:13" ht="12.75">
      <c r="A83" s="62"/>
      <c r="B83" s="66"/>
      <c r="C83" s="70"/>
      <c r="D83" s="74"/>
      <c r="E83" s="34"/>
      <c r="F83" s="37"/>
      <c r="G83" s="34"/>
      <c r="H83" s="53"/>
      <c r="I83" s="16" t="s">
        <v>48</v>
      </c>
      <c r="J83" s="13">
        <v>0</v>
      </c>
      <c r="K83" s="16" t="s">
        <v>48</v>
      </c>
      <c r="L83" s="13">
        <v>0</v>
      </c>
      <c r="M83" s="104"/>
    </row>
    <row r="84" spans="1:13" ht="12.75">
      <c r="A84" s="62"/>
      <c r="B84" s="66"/>
      <c r="C84" s="70"/>
      <c r="D84" s="74"/>
      <c r="E84" s="34"/>
      <c r="F84" s="37"/>
      <c r="G84" s="34"/>
      <c r="H84" s="53"/>
      <c r="I84" s="17" t="s">
        <v>49</v>
      </c>
      <c r="J84" s="13">
        <v>0</v>
      </c>
      <c r="K84" s="17" t="s">
        <v>49</v>
      </c>
      <c r="L84" s="13">
        <v>0</v>
      </c>
      <c r="M84" s="104"/>
    </row>
    <row r="85" spans="1:13" ht="12.75">
      <c r="A85" s="63"/>
      <c r="B85" s="67"/>
      <c r="C85" s="71"/>
      <c r="D85" s="75"/>
      <c r="E85" s="38"/>
      <c r="F85" s="39"/>
      <c r="G85" s="38"/>
      <c r="H85" s="53"/>
      <c r="I85" s="16" t="s">
        <v>50</v>
      </c>
      <c r="J85" s="13">
        <v>0</v>
      </c>
      <c r="K85" s="16" t="s">
        <v>50</v>
      </c>
      <c r="L85" s="13">
        <v>0</v>
      </c>
      <c r="M85" s="105"/>
    </row>
    <row r="86" spans="1:13" ht="12.75">
      <c r="A86" s="60" t="s">
        <v>26</v>
      </c>
      <c r="B86" s="64" t="s">
        <v>11</v>
      </c>
      <c r="C86" s="68" t="s">
        <v>27</v>
      </c>
      <c r="D86" s="72" t="s">
        <v>22</v>
      </c>
      <c r="E86" s="54"/>
      <c r="F86" s="55"/>
      <c r="G86" s="106"/>
      <c r="H86" s="109"/>
      <c r="I86" s="46">
        <v>0</v>
      </c>
      <c r="J86" s="43">
        <f>J87+J88+J89</f>
        <v>0</v>
      </c>
      <c r="K86" s="46">
        <v>0</v>
      </c>
      <c r="L86" s="43">
        <f>L87+L88+L89</f>
        <v>0</v>
      </c>
      <c r="M86" s="103" t="s">
        <v>41</v>
      </c>
    </row>
    <row r="87" spans="1:13" ht="12.75">
      <c r="A87" s="61"/>
      <c r="B87" s="65"/>
      <c r="C87" s="69"/>
      <c r="D87" s="73"/>
      <c r="E87" s="56"/>
      <c r="F87" s="57"/>
      <c r="G87" s="107"/>
      <c r="H87" s="53"/>
      <c r="I87" s="49"/>
      <c r="J87" s="51"/>
      <c r="K87" s="47"/>
      <c r="L87" s="44"/>
      <c r="M87" s="104"/>
    </row>
    <row r="88" spans="1:13" ht="12.75">
      <c r="A88" s="61"/>
      <c r="B88" s="65"/>
      <c r="C88" s="69"/>
      <c r="D88" s="73"/>
      <c r="E88" s="56"/>
      <c r="F88" s="57"/>
      <c r="G88" s="107"/>
      <c r="H88" s="53"/>
      <c r="I88" s="49"/>
      <c r="J88" s="51"/>
      <c r="K88" s="47"/>
      <c r="L88" s="44"/>
      <c r="M88" s="104"/>
    </row>
    <row r="89" spans="1:13" ht="12.75">
      <c r="A89" s="61"/>
      <c r="B89" s="65"/>
      <c r="C89" s="69"/>
      <c r="D89" s="73"/>
      <c r="E89" s="56"/>
      <c r="F89" s="57"/>
      <c r="G89" s="107"/>
      <c r="H89" s="53"/>
      <c r="I89" s="49"/>
      <c r="J89" s="51"/>
      <c r="K89" s="47"/>
      <c r="L89" s="44"/>
      <c r="M89" s="104"/>
    </row>
    <row r="90" spans="1:13" ht="12.75">
      <c r="A90" s="61"/>
      <c r="B90" s="65"/>
      <c r="C90" s="69"/>
      <c r="D90" s="73"/>
      <c r="E90" s="56"/>
      <c r="F90" s="57"/>
      <c r="G90" s="107"/>
      <c r="H90" s="53"/>
      <c r="I90" s="49"/>
      <c r="J90" s="51"/>
      <c r="K90" s="47"/>
      <c r="L90" s="44"/>
      <c r="M90" s="104"/>
    </row>
    <row r="91" spans="1:13" ht="12.75">
      <c r="A91" s="61"/>
      <c r="B91" s="65"/>
      <c r="C91" s="69"/>
      <c r="D91" s="73"/>
      <c r="E91" s="56"/>
      <c r="F91" s="57"/>
      <c r="G91" s="107"/>
      <c r="H91" s="53"/>
      <c r="I91" s="49"/>
      <c r="J91" s="51"/>
      <c r="K91" s="47"/>
      <c r="L91" s="44"/>
      <c r="M91" s="104"/>
    </row>
    <row r="92" spans="1:13" ht="12.75">
      <c r="A92" s="61"/>
      <c r="B92" s="65"/>
      <c r="C92" s="69"/>
      <c r="D92" s="73"/>
      <c r="E92" s="56"/>
      <c r="F92" s="57"/>
      <c r="G92" s="107"/>
      <c r="H92" s="53"/>
      <c r="I92" s="49"/>
      <c r="J92" s="51"/>
      <c r="K92" s="47"/>
      <c r="L92" s="44"/>
      <c r="M92" s="104"/>
    </row>
    <row r="93" spans="1:13" ht="12.75">
      <c r="A93" s="61"/>
      <c r="B93" s="65"/>
      <c r="C93" s="69"/>
      <c r="D93" s="74"/>
      <c r="E93" s="56"/>
      <c r="F93" s="57"/>
      <c r="G93" s="107"/>
      <c r="H93" s="53"/>
      <c r="I93" s="49"/>
      <c r="J93" s="51"/>
      <c r="K93" s="47"/>
      <c r="L93" s="44"/>
      <c r="M93" s="104"/>
    </row>
    <row r="94" spans="1:13" ht="15" customHeight="1">
      <c r="A94" s="61"/>
      <c r="B94" s="65"/>
      <c r="C94" s="69"/>
      <c r="D94" s="74"/>
      <c r="E94" s="56"/>
      <c r="F94" s="57"/>
      <c r="G94" s="107"/>
      <c r="H94" s="53"/>
      <c r="I94" s="49"/>
      <c r="J94" s="51"/>
      <c r="K94" s="47"/>
      <c r="L94" s="44"/>
      <c r="M94" s="104"/>
    </row>
    <row r="95" spans="1:13" ht="12.75">
      <c r="A95" s="62"/>
      <c r="B95" s="66"/>
      <c r="C95" s="70"/>
      <c r="D95" s="74"/>
      <c r="E95" s="56"/>
      <c r="F95" s="57"/>
      <c r="G95" s="107"/>
      <c r="H95" s="53"/>
      <c r="I95" s="49"/>
      <c r="J95" s="51"/>
      <c r="K95" s="47"/>
      <c r="L95" s="44"/>
      <c r="M95" s="104"/>
    </row>
    <row r="96" spans="1:13" ht="12.75">
      <c r="A96" s="62"/>
      <c r="B96" s="66"/>
      <c r="C96" s="70"/>
      <c r="D96" s="74"/>
      <c r="E96" s="56"/>
      <c r="F96" s="57"/>
      <c r="G96" s="107"/>
      <c r="H96" s="53"/>
      <c r="I96" s="49"/>
      <c r="J96" s="51"/>
      <c r="K96" s="47"/>
      <c r="L96" s="44"/>
      <c r="M96" s="104"/>
    </row>
    <row r="97" spans="1:13" ht="12.75" customHeight="1">
      <c r="A97" s="63"/>
      <c r="B97" s="67"/>
      <c r="C97" s="71"/>
      <c r="D97" s="75"/>
      <c r="E97" s="58"/>
      <c r="F97" s="59"/>
      <c r="G97" s="108"/>
      <c r="H97" s="83"/>
      <c r="I97" s="50"/>
      <c r="J97" s="52"/>
      <c r="K97" s="48"/>
      <c r="L97" s="45"/>
      <c r="M97" s="105"/>
    </row>
    <row r="98" spans="1:12" ht="15.75">
      <c r="A98" s="11"/>
      <c r="I98" s="25"/>
      <c r="J98" s="25"/>
      <c r="K98" s="25"/>
      <c r="L98" s="25"/>
    </row>
    <row r="99" spans="1:13" ht="33" customHeight="1">
      <c r="A99" s="12" t="s">
        <v>41</v>
      </c>
      <c r="B99" s="102" t="s">
        <v>42</v>
      </c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</row>
  </sheetData>
  <sheetProtection/>
  <mergeCells count="105">
    <mergeCell ref="I10:I14"/>
    <mergeCell ref="J10:J14"/>
    <mergeCell ref="H10:H17"/>
    <mergeCell ref="I9:J9"/>
    <mergeCell ref="M10:M21"/>
    <mergeCell ref="H22:H29"/>
    <mergeCell ref="H30:H33"/>
    <mergeCell ref="G34:G37"/>
    <mergeCell ref="K22:K26"/>
    <mergeCell ref="L22:L26"/>
    <mergeCell ref="M22:M37"/>
    <mergeCell ref="G10:G21"/>
    <mergeCell ref="K10:K14"/>
    <mergeCell ref="H18:H21"/>
    <mergeCell ref="M86:M97"/>
    <mergeCell ref="I50:I54"/>
    <mergeCell ref="J50:J54"/>
    <mergeCell ref="K50:K54"/>
    <mergeCell ref="L50:L54"/>
    <mergeCell ref="M62:M73"/>
    <mergeCell ref="M74:M85"/>
    <mergeCell ref="I62:I66"/>
    <mergeCell ref="M50:M61"/>
    <mergeCell ref="J62:J66"/>
    <mergeCell ref="B99:M99"/>
    <mergeCell ref="H38:H45"/>
    <mergeCell ref="H46:H49"/>
    <mergeCell ref="I38:I42"/>
    <mergeCell ref="J38:J42"/>
    <mergeCell ref="K38:K42"/>
    <mergeCell ref="L38:L42"/>
    <mergeCell ref="M38:M49"/>
    <mergeCell ref="G86:G97"/>
    <mergeCell ref="H86:H97"/>
    <mergeCell ref="H50:H57"/>
    <mergeCell ref="H58:H61"/>
    <mergeCell ref="K9:L9"/>
    <mergeCell ref="A10:A21"/>
    <mergeCell ref="B10:B21"/>
    <mergeCell ref="H34:H37"/>
    <mergeCell ref="I22:I26"/>
    <mergeCell ref="J22:J26"/>
    <mergeCell ref="E9:F9"/>
    <mergeCell ref="E10:F21"/>
    <mergeCell ref="K1:M1"/>
    <mergeCell ref="K2:M2"/>
    <mergeCell ref="K3:M3"/>
    <mergeCell ref="E8:F8"/>
    <mergeCell ref="I8:J8"/>
    <mergeCell ref="K8:L8"/>
    <mergeCell ref="A5:M5"/>
    <mergeCell ref="A6:M6"/>
    <mergeCell ref="H70:H73"/>
    <mergeCell ref="I74:I78"/>
    <mergeCell ref="H74:H81"/>
    <mergeCell ref="E62:F73"/>
    <mergeCell ref="G62:G73"/>
    <mergeCell ref="H62:H69"/>
    <mergeCell ref="J74:J78"/>
    <mergeCell ref="K74:K78"/>
    <mergeCell ref="L74:L78"/>
    <mergeCell ref="L10:L14"/>
    <mergeCell ref="K62:K66"/>
    <mergeCell ref="L62:L66"/>
    <mergeCell ref="C10:C21"/>
    <mergeCell ref="D10:D21"/>
    <mergeCell ref="A22:A37"/>
    <mergeCell ref="B22:B37"/>
    <mergeCell ref="C22:C37"/>
    <mergeCell ref="D22:D37"/>
    <mergeCell ref="A38:A49"/>
    <mergeCell ref="B38:B49"/>
    <mergeCell ref="C38:C49"/>
    <mergeCell ref="D38:D49"/>
    <mergeCell ref="A50:A61"/>
    <mergeCell ref="B50:B61"/>
    <mergeCell ref="C50:C61"/>
    <mergeCell ref="D50:D61"/>
    <mergeCell ref="A62:A73"/>
    <mergeCell ref="B62:B73"/>
    <mergeCell ref="C62:C73"/>
    <mergeCell ref="D62:D73"/>
    <mergeCell ref="A74:A85"/>
    <mergeCell ref="B74:B85"/>
    <mergeCell ref="C74:C85"/>
    <mergeCell ref="D74:D85"/>
    <mergeCell ref="A86:A97"/>
    <mergeCell ref="B86:B97"/>
    <mergeCell ref="C86:C97"/>
    <mergeCell ref="D86:D97"/>
    <mergeCell ref="E50:F61"/>
    <mergeCell ref="G50:G61"/>
    <mergeCell ref="L86:L97"/>
    <mergeCell ref="K86:K97"/>
    <mergeCell ref="I86:I97"/>
    <mergeCell ref="J86:J97"/>
    <mergeCell ref="H82:H85"/>
    <mergeCell ref="E86:F97"/>
    <mergeCell ref="E74:F85"/>
    <mergeCell ref="G74:G85"/>
    <mergeCell ref="E34:F37"/>
    <mergeCell ref="E22:F33"/>
    <mergeCell ref="E38:F49"/>
    <mergeCell ref="G38:G49"/>
    <mergeCell ref="G22:G33"/>
  </mergeCells>
  <printOptions/>
  <pageMargins left="0" right="0" top="0" bottom="0" header="0.5118110236220472" footer="0.5118110236220472"/>
  <pageSetup fitToHeight="2" horizontalDpi="600" verticalDpi="600" orientation="landscape" paperSize="9" scale="93" r:id="rId1"/>
  <rowBreaks count="1" manualBreakCount="1">
    <brk id="48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Маша</cp:lastModifiedBy>
  <cp:lastPrinted>2015-07-24T03:23:08Z</cp:lastPrinted>
  <dcterms:created xsi:type="dcterms:W3CDTF">1996-10-08T23:32:33Z</dcterms:created>
  <dcterms:modified xsi:type="dcterms:W3CDTF">2015-07-28T02:02:20Z</dcterms:modified>
  <cp:category/>
  <cp:version/>
  <cp:contentType/>
  <cp:contentStatus/>
</cp:coreProperties>
</file>